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521" windowWidth="11130" windowHeight="13770" tabRatio="213" activeTab="0"/>
  </bookViews>
  <sheets>
    <sheet name="Berechnung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<sst xmlns="http://schemas.openxmlformats.org/spreadsheetml/2006/main" count="38" uniqueCount="37">
  <si>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R [Hz] =</t>
  </si>
  <si>
    <r>
      <t>R</t>
    </r>
    <r>
      <rPr>
        <vertAlign val="subscript"/>
        <sz val="10"/>
        <rFont val="Arial"/>
        <family val="2"/>
      </rPr>
      <t>FullStep</t>
    </r>
    <r>
      <rPr>
        <sz val="10"/>
        <rFont val="Arial"/>
        <family val="0"/>
      </rPr>
      <t xml:space="preserve"> [Hz] =</t>
    </r>
  </si>
  <si>
    <t>rad / s =</t>
  </si>
  <si>
    <t>Delta R [Hz/s] =</t>
  </si>
  <si>
    <r>
      <t>Delta R</t>
    </r>
    <r>
      <rPr>
        <vertAlign val="subscript"/>
        <sz val="10"/>
        <rFont val="Arial"/>
        <family val="2"/>
      </rPr>
      <t>FullStep</t>
    </r>
    <r>
      <rPr>
        <sz val="10"/>
        <rFont val="Arial"/>
        <family val="0"/>
      </rPr>
      <t xml:space="preserve"> [Hz/s] =</t>
    </r>
  </si>
  <si>
    <t>°</t>
  </si>
  <si>
    <t>triangular ramps per second =</t>
  </si>
  <si>
    <t>frequency aequivalent of triangular ramps</t>
  </si>
  <si>
    <t>Delta RPS =</t>
  </si>
  <si>
    <t>Delta RPM =</t>
  </si>
  <si>
    <t>rad / s^2 =</t>
  </si>
  <si>
    <t xml:space="preserve"> </t>
  </si>
  <si>
    <t>acceleration micro steps =</t>
  </si>
  <si>
    <t>acceleration full steps =</t>
  </si>
  <si>
    <t>number of full steps until target velocity is reached</t>
  </si>
  <si>
    <t>number of micro steps until target velocity is reached</t>
  </si>
  <si>
    <t>Schritte pro Umdrehung =</t>
  </si>
  <si>
    <t>Mikroschritte pro Umdrehung =</t>
  </si>
  <si>
    <t>Mikroschritte pro Vollschritt =</t>
  </si>
  <si>
    <t>Vollschrittwinkel =</t>
  </si>
  <si>
    <t>Mikroschrittwinkel =</t>
  </si>
  <si>
    <t>Parameterberechnung der Schrittmotorsteuerung</t>
  </si>
  <si>
    <t>Zeit bis Erreichen der Zielgeschwindigkeit =</t>
  </si>
  <si>
    <t>Standardwerte</t>
  </si>
  <si>
    <t xml:space="preserve">  Vorteiler (0-7) =</t>
  </si>
  <si>
    <t xml:space="preserve">  Geschwindigkeit (1-255) =</t>
  </si>
  <si>
    <t xml:space="preserve">  Beschleunigung (8-255) =</t>
  </si>
  <si>
    <t xml:space="preserve">  Mikroschritte (0-4) =</t>
  </si>
  <si>
    <t>Ergebnisse</t>
  </si>
  <si>
    <t>Eingaben</t>
  </si>
  <si>
    <t>Umdrehungen pro Sekunde =</t>
  </si>
  <si>
    <t>Umdrehungen pro Minute =</t>
  </si>
  <si>
    <t>Hilfszellen</t>
  </si>
  <si>
    <t>in Sekunden</t>
  </si>
  <si>
    <t>angular acceleration</t>
  </si>
  <si>
    <t>acceleraction (change of veleocity per second) in unit [RPS/s]</t>
  </si>
  <si>
    <t>acceleraction (change of veleocity per second) in unit [RPM/s]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</si>
</sst>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"/>
    <numFmt numFmtId="174" formatCode="0.0"/>
    <numFmt numFmtId="175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right"/>
    </xf>
    <xf numFmtId="1" fontId="0" fillId="0" borderId="0" xfId="0" applyNumberFormat="1" applyFill="1" applyAlignment="1">
      <alignment/>
    </xf>
    <xf numFmtId="0" fontId="0" fillId="3" borderId="0" xfId="0" applyFill="1" applyAlignment="1" applyProtection="1">
      <alignment/>
      <protection locked="0"/>
    </xf>
    <xf numFmtId="1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51"/>
  <sheetViews>
    <sheetView tabSelected="1" workbookViewId="0" topLeftCell="B1">
      <selection activeCell="B25" sqref="B25"/>
    </sheetView>
  </sheetViews>
  <sheetFormatPr defaultColWidth="11.421875" defaultRowHeight="12.75"/>
  <cols>
    <col min="2" max="2" width="36.28125" style="0" customWidth="1"/>
    <col min="3" max="3" width="11.28125" style="0" customWidth="1"/>
    <col min="4" max="4" width="12.8515625" style="26" bestFit="1" customWidth="1"/>
    <col min="5" max="6" width="4.421875" style="0" customWidth="1"/>
    <col min="7" max="7" width="5.140625" style="0" customWidth="1"/>
    <col min="8" max="9" width="4.140625" style="0" customWidth="1"/>
    <col min="10" max="10" width="5.57421875" style="0" customWidth="1"/>
    <col min="11" max="11" width="9.8515625" style="0" hidden="1" customWidth="1"/>
  </cols>
  <sheetData>
    <row r="2" spans="2:3" ht="18">
      <c r="B2" s="20" t="s">
        <v>21</v>
      </c>
      <c r="C2" s="7"/>
    </row>
    <row r="3" spans="2:11" ht="12.75">
      <c r="B3" s="18"/>
      <c r="I3" s="10"/>
      <c r="J3" s="10"/>
      <c r="K3" s="10"/>
    </row>
    <row r="4" spans="2:11" ht="12.75">
      <c r="B4" s="22"/>
      <c r="I4" s="10"/>
      <c r="J4" s="10"/>
      <c r="K4" s="10"/>
    </row>
    <row r="5" ht="15.75">
      <c r="B5" s="28" t="s">
        <v>29</v>
      </c>
    </row>
    <row r="6" spans="4:17" ht="12.75">
      <c r="D6" s="26" t="s">
        <v>23</v>
      </c>
      <c r="K6" s="34" t="s">
        <v>32</v>
      </c>
      <c r="L6" s="3"/>
      <c r="O6" s="4"/>
      <c r="Q6" s="6"/>
    </row>
    <row r="7" spans="2:18" ht="12.75">
      <c r="B7" s="25" t="s">
        <v>24</v>
      </c>
      <c r="C7" s="30">
        <v>4</v>
      </c>
      <c r="D7" s="27">
        <v>4</v>
      </c>
      <c r="K7" s="35">
        <v>16000000</v>
      </c>
      <c r="R7" s="11" t="s">
        <v>11</v>
      </c>
    </row>
    <row r="8" spans="2:22" ht="15.75">
      <c r="B8" s="25" t="s">
        <v>25</v>
      </c>
      <c r="C8" s="30">
        <v>100</v>
      </c>
      <c r="D8" s="27">
        <v>100</v>
      </c>
      <c r="K8" s="35">
        <f>C7+3</f>
        <v>7</v>
      </c>
      <c r="L8" s="2"/>
      <c r="Q8" s="18"/>
      <c r="R8" s="11"/>
      <c r="S8" s="24"/>
      <c r="T8" s="18"/>
      <c r="U8" s="18"/>
      <c r="V8" s="18"/>
    </row>
    <row r="9" spans="2:22" ht="12.75">
      <c r="B9" s="25" t="s">
        <v>26</v>
      </c>
      <c r="C9" s="30">
        <v>100</v>
      </c>
      <c r="D9" s="27">
        <v>100</v>
      </c>
      <c r="K9" s="35">
        <f>C8*8</f>
        <v>800</v>
      </c>
      <c r="L9" s="2"/>
      <c r="Q9" s="18"/>
      <c r="S9" s="18"/>
      <c r="T9" s="18"/>
      <c r="U9" s="18"/>
      <c r="V9" s="18"/>
    </row>
    <row r="10" spans="2:21" ht="12.75">
      <c r="B10" s="25" t="s">
        <v>27</v>
      </c>
      <c r="C10" s="30">
        <v>4</v>
      </c>
      <c r="D10" s="27">
        <v>4</v>
      </c>
      <c r="K10" s="35">
        <f>C7+3</f>
        <v>7</v>
      </c>
      <c r="L10" s="2"/>
      <c r="Q10" s="18"/>
      <c r="U10" s="18"/>
    </row>
    <row r="11" spans="2:21" ht="12.75">
      <c r="B11" s="2" t="s">
        <v>16</v>
      </c>
      <c r="C11" s="30">
        <v>200</v>
      </c>
      <c r="D11" s="27">
        <v>200</v>
      </c>
      <c r="K11" s="35">
        <f>(INT(C9/8))*8</f>
        <v>96</v>
      </c>
      <c r="L11" s="2"/>
      <c r="Q11" s="18"/>
      <c r="R11" s="18"/>
      <c r="U11" s="18"/>
    </row>
    <row r="12" spans="2:21" ht="12.75">
      <c r="B12" s="18"/>
      <c r="C12" s="18"/>
      <c r="D12" s="27"/>
      <c r="L12" s="2"/>
      <c r="M12" s="1"/>
      <c r="Q12" s="18"/>
      <c r="U12" s="18"/>
    </row>
    <row r="13" spans="4:21" ht="12.75">
      <c r="D13" s="27"/>
      <c r="L13" s="2"/>
      <c r="Q13" s="18"/>
      <c r="U13" s="18"/>
    </row>
    <row r="14" spans="2:21" ht="15.75">
      <c r="B14" s="28" t="s">
        <v>28</v>
      </c>
      <c r="C14" s="29"/>
      <c r="L14" s="2"/>
      <c r="Q14" s="18"/>
      <c r="R14" s="18"/>
      <c r="U14" s="18"/>
    </row>
    <row r="15" spans="2:21" ht="12.75">
      <c r="B15" s="2" t="s">
        <v>18</v>
      </c>
      <c r="C15" s="31">
        <f>2^$C$10</f>
        <v>16</v>
      </c>
      <c r="L15" s="2"/>
      <c r="M15" s="1"/>
      <c r="U15" s="18"/>
    </row>
    <row r="16" spans="2:21" ht="12.75">
      <c r="B16" s="2" t="s">
        <v>17</v>
      </c>
      <c r="C16" s="19">
        <f>C11*C15</f>
        <v>3200</v>
      </c>
      <c r="Q16" s="16"/>
      <c r="U16" s="18"/>
    </row>
    <row r="17" spans="2:4" ht="12.75">
      <c r="B17" s="2" t="s">
        <v>20</v>
      </c>
      <c r="C17" s="19">
        <f>360/$C$11</f>
        <v>1.8</v>
      </c>
      <c r="D17" t="s">
        <v>5</v>
      </c>
    </row>
    <row r="18" spans="2:4" ht="12.75">
      <c r="B18" s="2" t="s">
        <v>19</v>
      </c>
      <c r="C18" s="19">
        <f>360/$C$16</f>
        <v>0.1125</v>
      </c>
      <c r="D18" t="s">
        <v>5</v>
      </c>
    </row>
    <row r="19" spans="2:12" ht="12.75">
      <c r="B19" s="25" t="s">
        <v>0</v>
      </c>
      <c r="C19" s="32">
        <f>+$K$7*$K$9/(2^$K$8*2048*32)</f>
        <v>1525.87890625</v>
      </c>
      <c r="L19" s="3"/>
    </row>
    <row r="20" spans="2:3" ht="15.75">
      <c r="B20" s="2" t="s">
        <v>1</v>
      </c>
      <c r="C20" s="32">
        <f>+C19/2^C10</f>
        <v>95.367431640625</v>
      </c>
    </row>
    <row r="21" spans="2:17" ht="12.75">
      <c r="B21" s="25" t="s">
        <v>30</v>
      </c>
      <c r="C21" s="33">
        <f>$C$20/$C$11</f>
        <v>0.476837158203125</v>
      </c>
      <c r="Q21" s="18"/>
    </row>
    <row r="22" spans="2:3" ht="12.75">
      <c r="B22" s="25" t="s">
        <v>31</v>
      </c>
      <c r="C22" s="33">
        <f>+$C$21*60</f>
        <v>28.6102294921875</v>
      </c>
    </row>
    <row r="23" spans="2:12" ht="12.75">
      <c r="B23" s="8" t="s">
        <v>2</v>
      </c>
      <c r="C23" s="32">
        <f>$C$21*2*PI()</f>
        <v>2.996056226339143</v>
      </c>
      <c r="L23" s="2"/>
    </row>
    <row r="24" spans="2:12" ht="12.75">
      <c r="B24" s="2" t="s">
        <v>3</v>
      </c>
      <c r="C24" s="32">
        <f>+$K$7*$K$7*$K$11/(2^($K$8+$K$10+29))</f>
        <v>2793.9677238464355</v>
      </c>
      <c r="L24" s="4"/>
    </row>
    <row r="25" spans="2:12" ht="15.75">
      <c r="B25" s="2" t="s">
        <v>4</v>
      </c>
      <c r="C25" s="32">
        <f>$C$24/$C15</f>
        <v>174.62298274040222</v>
      </c>
      <c r="L25" s="4"/>
    </row>
    <row r="26" spans="2:17" ht="12.75">
      <c r="B26" s="14" t="s">
        <v>8</v>
      </c>
      <c r="C26" s="32">
        <f>$C$24/$C$16</f>
        <v>0.8731149137020111</v>
      </c>
      <c r="D26" s="16" t="s">
        <v>35</v>
      </c>
      <c r="L26" s="14"/>
      <c r="M26" s="17"/>
      <c r="Q26" s="16"/>
    </row>
    <row r="27" spans="2:12" ht="12.75">
      <c r="B27" s="14" t="s">
        <v>9</v>
      </c>
      <c r="C27" s="32">
        <f>+$C$26*60</f>
        <v>52.38689482212067</v>
      </c>
      <c r="D27" s="16" t="s">
        <v>36</v>
      </c>
      <c r="L27" s="2"/>
    </row>
    <row r="28" spans="2:4" ht="12.75">
      <c r="B28" s="14" t="s">
        <v>10</v>
      </c>
      <c r="C28" s="32">
        <f>$C$26*2*PI()</f>
        <v>5.485942797251848</v>
      </c>
      <c r="D28" s="16" t="s">
        <v>34</v>
      </c>
    </row>
    <row r="29" spans="2:4" ht="12.75">
      <c r="B29" s="22" t="s">
        <v>22</v>
      </c>
      <c r="C29" s="32">
        <f>+$C19/$C$24</f>
        <v>0.5461333333333334</v>
      </c>
      <c r="D29" s="21" t="s">
        <v>33</v>
      </c>
    </row>
    <row r="30" spans="2:12" ht="12.75">
      <c r="B30" s="14" t="s">
        <v>6</v>
      </c>
      <c r="C30" s="32">
        <f>0.5/$C$29</f>
        <v>0.91552734375</v>
      </c>
      <c r="D30" s="16" t="s">
        <v>7</v>
      </c>
      <c r="L30" s="2"/>
    </row>
    <row r="31" spans="2:4" ht="12.75">
      <c r="B31" s="14" t="s">
        <v>13</v>
      </c>
      <c r="C31" s="32">
        <f>0.5*C25*C29*C29</f>
        <v>26.041666666666668</v>
      </c>
      <c r="D31" s="16" t="s">
        <v>14</v>
      </c>
    </row>
    <row r="32" spans="2:4" ht="12.75">
      <c r="B32" s="14" t="s">
        <v>12</v>
      </c>
      <c r="C32" s="32">
        <f>C31*C15</f>
        <v>416.6666666666667</v>
      </c>
      <c r="D32" s="16" t="s">
        <v>15</v>
      </c>
    </row>
    <row r="33" ht="12.75">
      <c r="C33" s="13"/>
    </row>
    <row r="34" spans="3:20" ht="12.75">
      <c r="C34" s="13"/>
      <c r="N34" s="18"/>
      <c r="O34" s="18"/>
      <c r="P34" s="18"/>
      <c r="Q34" s="18"/>
      <c r="R34" s="18"/>
      <c r="S34" s="18"/>
      <c r="T34" s="18"/>
    </row>
    <row r="35" spans="3:17" ht="12.75">
      <c r="C35" s="13"/>
      <c r="N35" s="18"/>
      <c r="Q35" s="9"/>
    </row>
    <row r="36" spans="12:14" ht="12.75">
      <c r="L36" s="2"/>
      <c r="M36" s="5"/>
      <c r="N36" s="18"/>
    </row>
    <row r="37" spans="12:18" ht="12.75">
      <c r="L37" s="25"/>
      <c r="N37" s="18"/>
      <c r="O37" s="18"/>
      <c r="P37" s="18"/>
      <c r="R37" s="18"/>
    </row>
    <row r="38" spans="12:18" ht="12.75">
      <c r="L38" s="25"/>
      <c r="N38" s="18"/>
      <c r="O38" s="18"/>
      <c r="P38" s="18"/>
      <c r="R38" s="18"/>
    </row>
    <row r="39" spans="12:13" ht="12.75">
      <c r="L39" s="2"/>
      <c r="M39" s="5"/>
    </row>
    <row r="45" spans="14:19" ht="12.75">
      <c r="N45" s="11"/>
      <c r="O45" s="11"/>
      <c r="P45" s="11"/>
      <c r="Q45" s="11"/>
      <c r="R45" s="11"/>
      <c r="S45" s="11"/>
    </row>
    <row r="46" spans="14:19" ht="12.75">
      <c r="N46" s="11"/>
      <c r="O46" s="11"/>
      <c r="P46" s="11"/>
      <c r="Q46" s="11"/>
      <c r="R46" s="11"/>
      <c r="S46" s="11"/>
    </row>
    <row r="47" spans="12:19" ht="12.75">
      <c r="L47" s="14"/>
      <c r="M47" s="15"/>
      <c r="N47" s="11"/>
      <c r="O47" s="11"/>
      <c r="P47" s="11"/>
      <c r="Q47" s="11"/>
      <c r="R47" s="11"/>
      <c r="S47" s="11"/>
    </row>
    <row r="48" spans="14:19" ht="12.75">
      <c r="N48" s="11"/>
      <c r="O48" s="11"/>
      <c r="P48" s="11"/>
      <c r="Q48" s="11"/>
      <c r="R48" s="11"/>
      <c r="S48" s="11"/>
    </row>
    <row r="49" spans="12:19" ht="12.75">
      <c r="L49" s="11"/>
      <c r="M49" s="11"/>
      <c r="N49" s="11"/>
      <c r="O49" s="11"/>
      <c r="P49" s="11"/>
      <c r="Q49" s="11"/>
      <c r="R49" s="11"/>
      <c r="S49" s="11"/>
    </row>
    <row r="50" spans="15:20" ht="12.75">
      <c r="O50" s="21"/>
      <c r="P50" s="21"/>
      <c r="R50" s="23"/>
      <c r="S50" s="23"/>
      <c r="T50" s="13"/>
    </row>
    <row r="51" spans="15:20" ht="12.75">
      <c r="O51" s="16"/>
      <c r="P51" s="16"/>
      <c r="R51" s="12"/>
      <c r="S51" s="12"/>
      <c r="T51" s="13"/>
    </row>
  </sheetData>
  <sheetProtection sheet="1" objects="1" scenarios="1"/>
  <conditionalFormatting sqref="K7">
    <cfRule type="cellIs" priority="1" dxfId="0" operator="notBetween" stopIfTrue="1">
      <formula>0</formula>
      <formula>16000000</formula>
    </cfRule>
  </conditionalFormatting>
  <conditionalFormatting sqref="K8 K10">
    <cfRule type="cellIs" priority="2" dxfId="0" operator="notBetween" stopIfTrue="1">
      <formula>0</formula>
      <formula>13</formula>
    </cfRule>
  </conditionalFormatting>
  <conditionalFormatting sqref="K9 K11">
    <cfRule type="cellIs" priority="3" dxfId="0" operator="notBetween" stopIfTrue="1">
      <formula>0</formula>
      <formula>2047</formula>
    </cfRule>
  </conditionalFormatting>
  <conditionalFormatting sqref="C14">
    <cfRule type="cellIs" priority="4" dxfId="0" operator="notBetween" stopIfTrue="1">
      <formula>0</formula>
      <formula>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TRINAMIC  Microchips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Larsson</dc:creator>
  <cp:keywords/>
  <dc:description/>
  <cp:lastModifiedBy>Elo3</cp:lastModifiedBy>
  <dcterms:created xsi:type="dcterms:W3CDTF">2001-08-22T10:37:43Z</dcterms:created>
  <dcterms:modified xsi:type="dcterms:W3CDTF">2009-11-30T09:52:36Z</dcterms:modified>
  <cp:category/>
  <cp:version/>
  <cp:contentType/>
  <cp:contentStatus/>
</cp:coreProperties>
</file>